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6\"/>
    </mc:Choice>
  </mc:AlternateContent>
  <xr:revisionPtr revIDLastSave="0" documentId="13_ncr:1_{DF3FCB5F-A07E-4456-B30C-6FDF0CC6BB4B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<sst xmlns="http://schemas.openxmlformats.org/spreadsheetml/2006/main" count="301" uniqueCount="151">
  <si>
    <t>СВОДКА ЗАТРАТ</t>
  </si>
  <si>
    <t>P_0286</t>
  </si>
  <si>
    <t>(идентификатор инвестиционного проекта)</t>
  </si>
  <si>
    <t>Реконструкция ВЛ-10кВ Ф-3 ПС 110/10кВ Обшаровка участок опор №322/1-№ 322/7 Приволжский район Самарская область (протяженностью 0,3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</si>
  <si>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</si>
  <si>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</si>
  <si>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</si>
  <si>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</si>
  <si>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</si>
  <si>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</si>
  <si>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</si>
  <si>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</si>
  <si>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</si>
  <si>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</si>
  <si>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</si>
  <si>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</si>
  <si>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</si>
  <si>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</si>
  <si>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</si>
  <si>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</si>
  <si>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</si>
  <si>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</si>
  <si>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</si>
  <si>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</si>
  <si>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</si>
  <si>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</si>
  <si>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</si>
  <si>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</si>
  <si>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</si>
  <si>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</si>
  <si>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</si>
  <si>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</si>
  <si>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</si>
  <si>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</si>
  <si>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</si>
  <si>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</si>
  <si>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</si>
  <si>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</si>
  <si>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</si>
  <si>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</si>
  <si>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</si>
  <si>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</si>
  <si>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</si>
  <si>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</si>
  <si>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</si>
  <si>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</si>
  <si>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</si>
  <si>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</si>
  <si>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</si>
  <si>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</si>
  <si>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</si>
  <si>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</si>
  <si>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</si>
  <si>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</si>
  <si>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</si>
  <si>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</si>
  <si>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</si>
  <si>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</si>
  <si>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</si>
  <si>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</si>
  <si>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</si>
  <si>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</si>
  <si>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</si>
  <si>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</si>
  <si>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</si>
  <si>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</si>
  <si>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</si>
  <si>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</si>
  <si>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</si>
  <si>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</si>
  <si>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</si>
  <si>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</si>
  <si>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</si>
  <si>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</si>
  <si>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</si>
  <si>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</si>
  <si>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</si>
  <si>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</si>
  <si>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</si>
  <si>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</si>
  <si>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</si>
  <si>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</si>
  <si>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</si>
  <si>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</si>
  <si>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</si>
  <si>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</si>
  <si>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</si>
  <si>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</si>
  <si>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</si>
  <si>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</si>
  <si>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</si>
  <si>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</si>
  <si>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</si>
  <si>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</si>
  <si>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</si>
  <si>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</si>
  <si>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</si>
  <si>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</si>
  <si>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</si>
  <si>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</si>
  <si>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</si>
  <si>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</si>
  <si>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</si>
  <si>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</si>
  <si>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</si>
  <si>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</si>
  <si>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</si>
  <si>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</si>
  <si>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</si>
  <si>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</si>
  <si>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</si>
  <si>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</si>
  <si>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</si>
  <si>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</si>
  <si>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</si>
  <si>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</si>
  <si>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</si>
  <si>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</si>
  <si>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</si>
  <si>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</si>
  <si>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</si>
  <si>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</si>
  <si>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</si>
  <si>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</si>
  <si>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</si>
  <si>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</si>
  <si>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</si>
  <si>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</si>
  <si>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</si>
  <si>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</si>
  <si>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</si>
  <si>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</si>
  <si>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</si>
  <si>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</si>
  <si>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</si>
  <si>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</si>
  <si>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</si>
  <si>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</si>
  <si>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</si>
  <si>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</si>
  <si>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</si>
  <si>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</si>
  <si>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</si>
  <si>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</si>
  <si>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</si>
  <si>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</si>
  <si>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Провод самонесущий изолированный СИП-3 1х70-20</t>
  </si>
  <si>
    <t>ФСБЦ-21.2.01.01-0049</t>
  </si>
  <si>
    <t>Стойка железобетонная высотой 11,0 м СВ110-5</t>
  </si>
  <si>
    <t>шт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</si>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</sst>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5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33203125" customWidth="1"/>
    <col min="9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3122.4556840393702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ССР!G74</f>
        <v>457.01429232186598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3579.4699763612398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596.57832636123601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C38*I35</f>
        <v>3960.8069436515002</v>
      </c>
      <c r="D40" s="57"/>
      <c r="E40" s="66">
        <f>D40-C40</f>
        <v>-3960.8069436515002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3960.8069436515002</v>
      </c>
      <c r="D42" s="57"/>
      <c r="E42" s="66">
        <f>D42-C42</f>
        <v>-3960.8069436515002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2341.8366540811999</v>
      </c>
      <c r="E25" s="41">
        <v>40.710109577394</v>
      </c>
      <c r="F25" s="41">
        <v>0</v>
      </c>
      <c r="G25" s="41">
        <v>0</v>
      </c>
      <c r="H25" s="41">
        <v>2382.5467636584999</v>
      </c>
    </row>
    <row r="26" spans="1:8">
      <c r="A26" s="2">
        <v>2</v>
      </c>
      <c r="B26" s="2" t="s">
        <v>42</v>
      </c>
      <c r="C26" s="42" t="s">
        <v>43</v>
      </c>
      <c r="D26" s="41">
        <v>19.5</v>
      </c>
      <c r="E26" s="41">
        <v>0</v>
      </c>
      <c r="F26" s="41">
        <v>0</v>
      </c>
      <c r="G26" s="41">
        <v>0</v>
      </c>
      <c r="H26" s="41">
        <v>19.5</v>
      </c>
    </row>
    <row r="27" spans="1:8">
      <c r="A27" s="2"/>
      <c r="B27" s="33"/>
      <c r="C27" s="33" t="s">
        <v>44</v>
      </c>
      <c r="D27" s="41">
        <v>2361.3366540811999</v>
      </c>
      <c r="E27" s="41">
        <v>40.710109577394</v>
      </c>
      <c r="F27" s="41">
        <v>0</v>
      </c>
      <c r="G27" s="41">
        <v>0</v>
      </c>
      <c r="H27" s="41">
        <v>2402.0467636584999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2361.3366540811999</v>
      </c>
      <c r="E43" s="41">
        <v>40.710109577394</v>
      </c>
      <c r="F43" s="41">
        <v>0</v>
      </c>
      <c r="G43" s="41">
        <v>0</v>
      </c>
      <c r="H43" s="41">
        <v>2402.0467636584999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58.545916352029003</v>
      </c>
      <c r="E45" s="41">
        <v>1.0177527394348</v>
      </c>
      <c r="F45" s="41">
        <v>0</v>
      </c>
      <c r="G45" s="41">
        <v>0</v>
      </c>
      <c r="H45" s="41">
        <v>59.563669091464</v>
      </c>
    </row>
    <row r="46" spans="1:8" ht="31.2">
      <c r="A46" s="2">
        <v>4</v>
      </c>
      <c r="B46" s="2" t="s">
        <v>57</v>
      </c>
      <c r="C46" s="42" t="s">
        <v>59</v>
      </c>
      <c r="D46" s="41">
        <v>0.39</v>
      </c>
      <c r="E46" s="41">
        <v>0</v>
      </c>
      <c r="F46" s="41">
        <v>0</v>
      </c>
      <c r="G46" s="41">
        <v>0</v>
      </c>
      <c r="H46" s="41">
        <v>0.39</v>
      </c>
    </row>
    <row r="47" spans="1:8">
      <c r="A47" s="2"/>
      <c r="B47" s="33"/>
      <c r="C47" s="33" t="s">
        <v>60</v>
      </c>
      <c r="D47" s="41">
        <v>58.935916352028997</v>
      </c>
      <c r="E47" s="41">
        <v>1.0177527394348</v>
      </c>
      <c r="F47" s="41">
        <v>0</v>
      </c>
      <c r="G47" s="41">
        <v>0</v>
      </c>
      <c r="H47" s="41">
        <v>59.953669091464</v>
      </c>
    </row>
    <row r="48" spans="1:8">
      <c r="A48" s="2"/>
      <c r="B48" s="33"/>
      <c r="C48" s="33" t="s">
        <v>61</v>
      </c>
      <c r="D48" s="41">
        <v>2420.2725704332001</v>
      </c>
      <c r="E48" s="41">
        <v>41.727862316828997</v>
      </c>
      <c r="F48" s="41">
        <v>0</v>
      </c>
      <c r="G48" s="41">
        <v>0</v>
      </c>
      <c r="H48" s="41">
        <v>2462.0004327500001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55.951266834388001</v>
      </c>
      <c r="H50" s="41">
        <v>55.951266834388001</v>
      </c>
    </row>
    <row r="51" spans="1:8" ht="31.2">
      <c r="A51" s="2">
        <v>6</v>
      </c>
      <c r="B51" s="2" t="s">
        <v>64</v>
      </c>
      <c r="C51" s="48" t="s">
        <v>65</v>
      </c>
      <c r="D51" s="41">
        <v>62.649985088308</v>
      </c>
      <c r="E51" s="41">
        <v>1.0890972064691999</v>
      </c>
      <c r="F51" s="41">
        <v>0</v>
      </c>
      <c r="G51" s="41">
        <v>0</v>
      </c>
      <c r="H51" s="41">
        <v>63.739082294776999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52.993796390676003</v>
      </c>
      <c r="H52" s="41">
        <v>52.993796390676003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18.450245249365999</v>
      </c>
      <c r="H53" s="41">
        <v>18.450245249365999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12.880889124262</v>
      </c>
      <c r="H54" s="41">
        <v>12.880889124262</v>
      </c>
    </row>
    <row r="55" spans="1:8" ht="31.2">
      <c r="A55" s="2">
        <v>10</v>
      </c>
      <c r="B55" s="2" t="s">
        <v>64</v>
      </c>
      <c r="C55" s="48" t="s">
        <v>70</v>
      </c>
      <c r="D55" s="41">
        <v>0.51912899999999995</v>
      </c>
      <c r="E55" s="41">
        <v>0</v>
      </c>
      <c r="F55" s="41">
        <v>0</v>
      </c>
      <c r="G55" s="41">
        <v>0</v>
      </c>
      <c r="H55" s="41">
        <v>0.51912899999999995</v>
      </c>
    </row>
    <row r="56" spans="1:8">
      <c r="A56" s="2"/>
      <c r="B56" s="33"/>
      <c r="C56" s="33" t="s">
        <v>71</v>
      </c>
      <c r="D56" s="41">
        <v>63.169114088308</v>
      </c>
      <c r="E56" s="41">
        <v>1.0890972064691999</v>
      </c>
      <c r="F56" s="41">
        <v>0</v>
      </c>
      <c r="G56" s="41">
        <v>140.27619759869</v>
      </c>
      <c r="H56" s="41">
        <v>204.53440889346999</v>
      </c>
    </row>
    <row r="57" spans="1:8">
      <c r="A57" s="2"/>
      <c r="B57" s="33"/>
      <c r="C57" s="33" t="s">
        <v>72</v>
      </c>
      <c r="D57" s="41">
        <v>2483.4416845215001</v>
      </c>
      <c r="E57" s="41">
        <v>42.816959523298003</v>
      </c>
      <c r="F57" s="41">
        <v>0</v>
      </c>
      <c r="G57" s="41">
        <v>140.27619759869</v>
      </c>
      <c r="H57" s="41">
        <v>2666.5348416434999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2483.4416845215001</v>
      </c>
      <c r="E61" s="41">
        <v>42.816959523298003</v>
      </c>
      <c r="F61" s="41">
        <v>0</v>
      </c>
      <c r="G61" s="41">
        <v>140.27619759869</v>
      </c>
      <c r="H61" s="41">
        <v>2666.5348416434999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222.99977927931999</v>
      </c>
      <c r="H63" s="41">
        <v>222.99977927931999</v>
      </c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6.4766868128175998</v>
      </c>
      <c r="H64" s="41">
        <v>6.4766868128175998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229.47646609213999</v>
      </c>
      <c r="H65" s="41">
        <v>229.47646609213999</v>
      </c>
    </row>
    <row r="66" spans="1:8">
      <c r="A66" s="2"/>
      <c r="B66" s="33"/>
      <c r="C66" s="33" t="s">
        <v>82</v>
      </c>
      <c r="D66" s="41">
        <v>2483.4416845215001</v>
      </c>
      <c r="E66" s="41">
        <v>42.816959523298003</v>
      </c>
      <c r="F66" s="41">
        <v>0</v>
      </c>
      <c r="G66" s="41">
        <v>369.75266369082999</v>
      </c>
      <c r="H66" s="41">
        <v>2896.0113077356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74.503250535644995</v>
      </c>
      <c r="E68" s="41">
        <f>E66*3%</f>
        <v>1.2845087856989399</v>
      </c>
      <c r="F68" s="41">
        <f>F66*3%</f>
        <v>0</v>
      </c>
      <c r="G68" s="41">
        <f>G66*3%</f>
        <v>11.092579910724901</v>
      </c>
      <c r="H68" s="41">
        <f>SUM(D68:G68)</f>
        <v>86.880339232068806</v>
      </c>
    </row>
    <row r="69" spans="1:8">
      <c r="A69" s="2"/>
      <c r="B69" s="33"/>
      <c r="C69" s="33" t="s">
        <v>86</v>
      </c>
      <c r="D69" s="41">
        <f>D68</f>
        <v>74.503250535644995</v>
      </c>
      <c r="E69" s="41">
        <f>E68</f>
        <v>1.2845087856989399</v>
      </c>
      <c r="F69" s="41">
        <f>F68</f>
        <v>0</v>
      </c>
      <c r="G69" s="41">
        <f>G68</f>
        <v>11.092579910724901</v>
      </c>
      <c r="H69" s="41">
        <f>SUM(D69:G69)</f>
        <v>86.880339232068806</v>
      </c>
    </row>
    <row r="70" spans="1:8">
      <c r="A70" s="2"/>
      <c r="B70" s="33"/>
      <c r="C70" s="33" t="s">
        <v>87</v>
      </c>
      <c r="D70" s="41">
        <f>D69+D66</f>
        <v>2557.9449350571399</v>
      </c>
      <c r="E70" s="41">
        <f>E69+E66</f>
        <v>44.1014683089969</v>
      </c>
      <c r="F70" s="41">
        <f>F69+F66</f>
        <v>0</v>
      </c>
      <c r="G70" s="41">
        <f>G69+G66</f>
        <v>380.84524360155501</v>
      </c>
      <c r="H70" s="41">
        <f>SUM(D70:G70)</f>
        <v>2982.8916469677001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511.58898701142903</v>
      </c>
      <c r="E72" s="41">
        <f>E70*20%</f>
        <v>8.8202936617993899</v>
      </c>
      <c r="F72" s="41">
        <f>F70*20%</f>
        <v>0</v>
      </c>
      <c r="G72" s="41">
        <f>G70*20%</f>
        <v>76.169048720310997</v>
      </c>
      <c r="H72" s="41">
        <f>SUM(D72:G72)</f>
        <v>596.57832939353898</v>
      </c>
    </row>
    <row r="73" spans="1:8">
      <c r="A73" s="2"/>
      <c r="B73" s="33"/>
      <c r="C73" s="33" t="s">
        <v>91</v>
      </c>
      <c r="D73" s="41">
        <f>D72</f>
        <v>511.58898701142903</v>
      </c>
      <c r="E73" s="41">
        <f>E72</f>
        <v>8.8202936617993899</v>
      </c>
      <c r="F73" s="41">
        <f>F72</f>
        <v>0</v>
      </c>
      <c r="G73" s="41">
        <f>G72</f>
        <v>76.169048720310997</v>
      </c>
      <c r="H73" s="41">
        <f>SUM(D73:G73)</f>
        <v>596.57832939353898</v>
      </c>
    </row>
    <row r="74" spans="1:8">
      <c r="A74" s="2"/>
      <c r="B74" s="33"/>
      <c r="C74" s="33" t="s">
        <v>92</v>
      </c>
      <c r="D74" s="41">
        <f>D73+D70</f>
        <v>3069.5339220685701</v>
      </c>
      <c r="E74" s="41">
        <f>E73+E70</f>
        <v>52.921761970796297</v>
      </c>
      <c r="F74" s="41">
        <f>F73+F70</f>
        <v>0</v>
      </c>
      <c r="G74" s="41">
        <f>G73+G70</f>
        <v>457.01429232186598</v>
      </c>
      <c r="H74" s="41">
        <f>SUM(D74:G74)</f>
        <v>3579.4699763612398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134.28169993136001</v>
      </c>
      <c r="E13" s="32">
        <v>87.485851220564001</v>
      </c>
      <c r="F13" s="32">
        <v>0</v>
      </c>
      <c r="G13" s="32">
        <v>0</v>
      </c>
      <c r="H13" s="32">
        <v>221.76755115192</v>
      </c>
      <c r="J13" s="20"/>
    </row>
    <row r="14" spans="1:14">
      <c r="A14" s="2"/>
      <c r="B14" s="33"/>
      <c r="C14" s="33" t="s">
        <v>100</v>
      </c>
      <c r="D14" s="32">
        <v>134.28169993136001</v>
      </c>
      <c r="E14" s="32">
        <v>87.485851220564001</v>
      </c>
      <c r="F14" s="32">
        <v>0</v>
      </c>
      <c r="G14" s="32">
        <v>0</v>
      </c>
      <c r="H14" s="32">
        <v>221.76755115192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53.504906940455001</v>
      </c>
      <c r="H13" s="32">
        <v>53.504906940455001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53.504906940455001</v>
      </c>
      <c r="H14" s="32">
        <v>53.504906940455001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222.99977927931999</v>
      </c>
      <c r="H13" s="32">
        <v>222.99977927931999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222.99977927931999</v>
      </c>
      <c r="H14" s="32">
        <v>222.99977927931999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19.5</v>
      </c>
      <c r="E13" s="32">
        <v>0</v>
      </c>
      <c r="F13" s="32">
        <v>0</v>
      </c>
      <c r="G13" s="32">
        <v>0</v>
      </c>
      <c r="H13" s="32">
        <v>19.5</v>
      </c>
      <c r="J13" s="20"/>
    </row>
    <row r="14" spans="1:14">
      <c r="A14" s="2"/>
      <c r="B14" s="33"/>
      <c r="C14" s="33" t="s">
        <v>100</v>
      </c>
      <c r="D14" s="32">
        <v>19.5</v>
      </c>
      <c r="E14" s="32">
        <v>0</v>
      </c>
      <c r="F14" s="32">
        <v>0</v>
      </c>
      <c r="G14" s="32">
        <v>0</v>
      </c>
      <c r="H14" s="32">
        <v>19.5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97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6.4782608695652</v>
      </c>
      <c r="H13" s="32">
        <v>6.4782608695652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6.4782608695652</v>
      </c>
      <c r="H14" s="32">
        <v>6.4782608695652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24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41</v>
      </c>
      <c r="B3" s="93"/>
      <c r="C3" s="11"/>
      <c r="D3" s="12">
        <v>221.76755115192</v>
      </c>
      <c r="E3" s="13"/>
      <c r="F3" s="13"/>
      <c r="G3" s="13"/>
      <c r="H3" s="14"/>
    </row>
    <row r="4" spans="1:8">
      <c r="A4" s="98" t="s">
        <v>121</v>
      </c>
      <c r="B4" s="15" t="s">
        <v>122</v>
      </c>
      <c r="C4" s="11"/>
      <c r="D4" s="12">
        <v>134.28169993136001</v>
      </c>
      <c r="E4" s="13"/>
      <c r="F4" s="13"/>
      <c r="G4" s="13"/>
      <c r="H4" s="14"/>
    </row>
    <row r="5" spans="1:8">
      <c r="A5" s="98"/>
      <c r="B5" s="15" t="s">
        <v>123</v>
      </c>
      <c r="C5" s="10"/>
      <c r="D5" s="12">
        <v>87.485851220564001</v>
      </c>
      <c r="E5" s="13"/>
      <c r="F5" s="13"/>
      <c r="G5" s="13"/>
      <c r="H5" s="16"/>
    </row>
    <row r="6" spans="1:8">
      <c r="A6" s="99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4" t="s">
        <v>99</v>
      </c>
      <c r="B8" s="95"/>
      <c r="C8" s="98" t="s">
        <v>126</v>
      </c>
      <c r="D8" s="17">
        <v>221.76755115192</v>
      </c>
      <c r="E8" s="13">
        <v>0.3</v>
      </c>
      <c r="F8" s="13" t="s">
        <v>127</v>
      </c>
      <c r="G8" s="17">
        <v>739.22517050641</v>
      </c>
      <c r="H8" s="16"/>
    </row>
    <row r="9" spans="1:8">
      <c r="A9" s="100">
        <v>1</v>
      </c>
      <c r="B9" s="15" t="s">
        <v>122</v>
      </c>
      <c r="C9" s="98"/>
      <c r="D9" s="17">
        <v>134.28169993136001</v>
      </c>
      <c r="E9" s="13"/>
      <c r="F9" s="13"/>
      <c r="G9" s="13"/>
      <c r="H9" s="99" t="s">
        <v>41</v>
      </c>
    </row>
    <row r="10" spans="1:8">
      <c r="A10" s="98"/>
      <c r="B10" s="15" t="s">
        <v>123</v>
      </c>
      <c r="C10" s="98"/>
      <c r="D10" s="17">
        <v>87.485851220564001</v>
      </c>
      <c r="E10" s="13"/>
      <c r="F10" s="13"/>
      <c r="G10" s="13"/>
      <c r="H10" s="99"/>
    </row>
    <row r="11" spans="1:8">
      <c r="A11" s="98"/>
      <c r="B11" s="15" t="s">
        <v>124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125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102</v>
      </c>
      <c r="B13" s="93"/>
      <c r="C13" s="10"/>
      <c r="D13" s="12">
        <v>53.504906940455001</v>
      </c>
      <c r="E13" s="13"/>
      <c r="F13" s="13"/>
      <c r="G13" s="13"/>
      <c r="H13" s="16"/>
    </row>
    <row r="14" spans="1:8">
      <c r="A14" s="98" t="s">
        <v>128</v>
      </c>
      <c r="B14" s="15" t="s">
        <v>122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124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125</v>
      </c>
      <c r="C17" s="10"/>
      <c r="D17" s="12">
        <v>53.504906940455001</v>
      </c>
      <c r="E17" s="13"/>
      <c r="F17" s="13"/>
      <c r="G17" s="13"/>
      <c r="H17" s="16"/>
    </row>
    <row r="18" spans="1:8">
      <c r="A18" s="94" t="s">
        <v>104</v>
      </c>
      <c r="B18" s="95"/>
      <c r="C18" s="98" t="s">
        <v>126</v>
      </c>
      <c r="D18" s="17">
        <v>53.504906940455001</v>
      </c>
      <c r="E18" s="13">
        <v>0.3</v>
      </c>
      <c r="F18" s="13" t="s">
        <v>127</v>
      </c>
      <c r="G18" s="17">
        <v>178.34968980151999</v>
      </c>
      <c r="H18" s="16"/>
    </row>
    <row r="19" spans="1:8">
      <c r="A19" s="100">
        <v>1</v>
      </c>
      <c r="B19" s="15" t="s">
        <v>122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123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124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125</v>
      </c>
      <c r="C22" s="98"/>
      <c r="D22" s="17">
        <v>53.504906940455001</v>
      </c>
      <c r="E22" s="13"/>
      <c r="F22" s="13"/>
      <c r="G22" s="13"/>
      <c r="H22" s="99"/>
    </row>
    <row r="23" spans="1:8" ht="24.6">
      <c r="A23" s="96" t="s">
        <v>106</v>
      </c>
      <c r="B23" s="93"/>
      <c r="C23" s="10"/>
      <c r="D23" s="12">
        <v>229.47804014888999</v>
      </c>
      <c r="E23" s="13"/>
      <c r="F23" s="13"/>
      <c r="G23" s="13"/>
      <c r="H23" s="16"/>
    </row>
    <row r="24" spans="1:8">
      <c r="A24" s="98" t="s">
        <v>129</v>
      </c>
      <c r="B24" s="15" t="s">
        <v>122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123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124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125</v>
      </c>
      <c r="C27" s="10"/>
      <c r="D27" s="12">
        <v>222.99977927931999</v>
      </c>
      <c r="E27" s="13"/>
      <c r="F27" s="13"/>
      <c r="G27" s="13"/>
      <c r="H27" s="16"/>
    </row>
    <row r="28" spans="1:8">
      <c r="A28" s="94" t="s">
        <v>106</v>
      </c>
      <c r="B28" s="95"/>
      <c r="C28" s="98" t="s">
        <v>126</v>
      </c>
      <c r="D28" s="17">
        <v>222.99977927931999</v>
      </c>
      <c r="E28" s="13">
        <v>0.3</v>
      </c>
      <c r="F28" s="13" t="s">
        <v>127</v>
      </c>
      <c r="G28" s="17">
        <v>743.33259759773</v>
      </c>
      <c r="H28" s="16"/>
    </row>
    <row r="29" spans="1:8">
      <c r="A29" s="100">
        <v>1</v>
      </c>
      <c r="B29" s="15" t="s">
        <v>122</v>
      </c>
      <c r="C29" s="98"/>
      <c r="D29" s="17">
        <v>0</v>
      </c>
      <c r="E29" s="13"/>
      <c r="F29" s="13"/>
      <c r="G29" s="13"/>
      <c r="H29" s="99" t="s">
        <v>41</v>
      </c>
    </row>
    <row r="30" spans="1:8">
      <c r="A30" s="98"/>
      <c r="B30" s="15" t="s">
        <v>123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124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125</v>
      </c>
      <c r="C32" s="98"/>
      <c r="D32" s="17">
        <v>222.99977927931999</v>
      </c>
      <c r="E32" s="13"/>
      <c r="F32" s="13"/>
      <c r="G32" s="13"/>
      <c r="H32" s="99"/>
    </row>
    <row r="33" spans="1:8">
      <c r="A33" s="98" t="s">
        <v>130</v>
      </c>
      <c r="B33" s="15" t="s">
        <v>122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123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124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125</v>
      </c>
      <c r="C36" s="10"/>
      <c r="D36" s="12">
        <v>229.47804014888999</v>
      </c>
      <c r="E36" s="13"/>
      <c r="F36" s="13"/>
      <c r="G36" s="13"/>
      <c r="H36" s="16"/>
    </row>
    <row r="37" spans="1:8">
      <c r="A37" s="94" t="s">
        <v>106</v>
      </c>
      <c r="B37" s="95"/>
      <c r="C37" s="98" t="s">
        <v>131</v>
      </c>
      <c r="D37" s="17">
        <v>6.4782608695652</v>
      </c>
      <c r="E37" s="13">
        <v>5.0000000000000001E-4</v>
      </c>
      <c r="F37" s="13" t="s">
        <v>132</v>
      </c>
      <c r="G37" s="17">
        <v>12956.521739129999</v>
      </c>
      <c r="H37" s="16"/>
    </row>
    <row r="38" spans="1:8">
      <c r="A38" s="100">
        <v>1</v>
      </c>
      <c r="B38" s="15" t="s">
        <v>122</v>
      </c>
      <c r="C38" s="98"/>
      <c r="D38" s="17">
        <v>0</v>
      </c>
      <c r="E38" s="13"/>
      <c r="F38" s="13"/>
      <c r="G38" s="13"/>
      <c r="H38" s="99" t="s">
        <v>133</v>
      </c>
    </row>
    <row r="39" spans="1:8">
      <c r="A39" s="98"/>
      <c r="B39" s="15" t="s">
        <v>123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124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125</v>
      </c>
      <c r="C41" s="98"/>
      <c r="D41" s="17">
        <v>6.4782608695652</v>
      </c>
      <c r="E41" s="13"/>
      <c r="F41" s="13"/>
      <c r="G41" s="13"/>
      <c r="H41" s="99"/>
    </row>
    <row r="42" spans="1:8" ht="24.6">
      <c r="A42" s="96" t="s">
        <v>109</v>
      </c>
      <c r="B42" s="93"/>
      <c r="C42" s="10"/>
      <c r="D42" s="12">
        <v>19.5</v>
      </c>
      <c r="E42" s="13"/>
      <c r="F42" s="13"/>
      <c r="G42" s="13"/>
      <c r="H42" s="16"/>
    </row>
    <row r="43" spans="1:8">
      <c r="A43" s="98" t="s">
        <v>134</v>
      </c>
      <c r="B43" s="15" t="s">
        <v>122</v>
      </c>
      <c r="C43" s="10"/>
      <c r="D43" s="12">
        <v>19.5</v>
      </c>
      <c r="E43" s="13"/>
      <c r="F43" s="13"/>
      <c r="G43" s="13"/>
      <c r="H43" s="16"/>
    </row>
    <row r="44" spans="1:8">
      <c r="A44" s="98"/>
      <c r="B44" s="15" t="s">
        <v>123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124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125</v>
      </c>
      <c r="C46" s="10"/>
      <c r="D46" s="12">
        <v>0</v>
      </c>
      <c r="E46" s="13"/>
      <c r="F46" s="13"/>
      <c r="G46" s="13"/>
      <c r="H46" s="16"/>
    </row>
    <row r="47" spans="1:8">
      <c r="A47" s="94" t="s">
        <v>111</v>
      </c>
      <c r="B47" s="95"/>
      <c r="C47" s="98" t="s">
        <v>131</v>
      </c>
      <c r="D47" s="17">
        <v>19.5</v>
      </c>
      <c r="E47" s="13">
        <v>5.0000000000000001E-4</v>
      </c>
      <c r="F47" s="13" t="s">
        <v>132</v>
      </c>
      <c r="G47" s="17">
        <v>39000</v>
      </c>
      <c r="H47" s="16"/>
    </row>
    <row r="48" spans="1:8">
      <c r="A48" s="100">
        <v>1</v>
      </c>
      <c r="B48" s="15" t="s">
        <v>122</v>
      </c>
      <c r="C48" s="98"/>
      <c r="D48" s="17">
        <v>19.5</v>
      </c>
      <c r="E48" s="13"/>
      <c r="F48" s="13"/>
      <c r="G48" s="13"/>
      <c r="H48" s="99" t="s">
        <v>133</v>
      </c>
    </row>
    <row r="49" spans="1:8">
      <c r="A49" s="98"/>
      <c r="B49" s="15" t="s">
        <v>123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124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125</v>
      </c>
      <c r="C51" s="98"/>
      <c r="D51" s="17">
        <v>0</v>
      </c>
      <c r="E51" s="13"/>
      <c r="F51" s="13"/>
      <c r="G51" s="13"/>
      <c r="H51" s="99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7" t="s">
        <v>135</v>
      </c>
      <c r="B54" s="97"/>
      <c r="C54" s="97"/>
      <c r="D54" s="97"/>
      <c r="E54" s="97"/>
      <c r="F54" s="97"/>
      <c r="G54" s="97"/>
      <c r="H54" s="97"/>
    </row>
    <row r="55" spans="1:8">
      <c r="A55" s="97" t="s">
        <v>136</v>
      </c>
      <c r="B55" s="97"/>
      <c r="C55" s="97"/>
      <c r="D55" s="97"/>
      <c r="E55" s="97"/>
      <c r="F55" s="97"/>
      <c r="G55" s="97"/>
      <c r="H55" s="97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activeCell="F12" sqref="F1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137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customHeight="1">
      <c r="A4" s="3" t="s">
        <v>146</v>
      </c>
      <c r="B4" s="4" t="s">
        <v>127</v>
      </c>
      <c r="C4" s="5">
        <v>1.0285256410256001</v>
      </c>
      <c r="D4" s="5">
        <v>222.07854046447</v>
      </c>
      <c r="E4" s="4">
        <v>10</v>
      </c>
      <c r="F4" s="3" t="s">
        <v>146</v>
      </c>
      <c r="G4" s="5">
        <v>228.41347318926</v>
      </c>
      <c r="H4" s="6" t="s">
        <v>147</v>
      </c>
    </row>
    <row r="5" spans="1:8" ht="39" hidden="1" customHeight="1">
      <c r="A5" s="3" t="s">
        <v>148</v>
      </c>
      <c r="B5" s="4" t="s">
        <v>149</v>
      </c>
      <c r="C5" s="5">
        <v>7.0512820512820999</v>
      </c>
      <c r="D5" s="5">
        <v>25.632087662364999</v>
      </c>
      <c r="E5" s="4">
        <v>10</v>
      </c>
      <c r="F5" s="4"/>
      <c r="G5" s="5">
        <v>180.73907967052</v>
      </c>
      <c r="H5" s="6"/>
    </row>
    <row r="6" spans="1:8" ht="39" hidden="1" customHeight="1">
      <c r="A6" s="3" t="s">
        <v>150</v>
      </c>
      <c r="B6" s="4" t="s">
        <v>149</v>
      </c>
      <c r="C6" s="5">
        <v>3.5256410256409998</v>
      </c>
      <c r="D6" s="5">
        <v>997.73280243982003</v>
      </c>
      <c r="E6" s="4">
        <v>10</v>
      </c>
      <c r="F6" s="4"/>
      <c r="G6" s="5">
        <v>3517.6477009096002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B6191BA8FB594109B5B1152AB030AC67_12</vt:lpwstr>
  </property>
  <property fmtid="{D5CDD505-2E9C-101B-9397-08002B2CF9AE}" pid="3" name="KSOProductBuildVer">
    <vt:lpwstr>1049-12.2.0.20795</vt:lpwstr>
  </property>
</Properties>
</file>